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20_апреля_2017\Совет_20_04_2017\"/>
    </mc:Choice>
  </mc:AlternateContent>
  <bookViews>
    <workbookView xWindow="0" yWindow="0" windowWidth="23040" windowHeight="9405"/>
  </bookViews>
  <sheets>
    <sheet name="расходы по ВР" sheetId="1" r:id="rId1"/>
  </sheets>
  <definedNames>
    <definedName name="_xlnm._FilterDatabase" localSheetId="0" hidden="1">'расходы по ВР'!$E$9:$G$39</definedName>
  </definedNames>
  <calcPr calcId="152511"/>
</workbook>
</file>

<file path=xl/calcChain.xml><?xml version="1.0" encoding="utf-8"?>
<calcChain xmlns="http://schemas.openxmlformats.org/spreadsheetml/2006/main">
  <c r="I39" i="1" l="1"/>
  <c r="H39" i="1"/>
  <c r="I10" i="1"/>
  <c r="J10" i="1" s="1"/>
  <c r="H10" i="1"/>
  <c r="J11" i="1"/>
  <c r="J12" i="1"/>
  <c r="I29" i="1" l="1"/>
  <c r="I37" i="1" l="1"/>
  <c r="I26" i="1"/>
  <c r="I24" i="1"/>
  <c r="I22" i="1"/>
  <c r="I18" i="1"/>
  <c r="I16" i="1"/>
  <c r="I34" i="1" l="1"/>
  <c r="I31" i="1"/>
  <c r="J19" i="1" l="1"/>
  <c r="J14" i="1"/>
  <c r="J13" i="1" l="1"/>
  <c r="H22" i="1"/>
  <c r="J22" i="1" s="1"/>
  <c r="J21" i="1"/>
  <c r="J32" i="1"/>
  <c r="J20" i="1"/>
  <c r="J27" i="1"/>
  <c r="J15" i="1"/>
  <c r="J36" i="1"/>
  <c r="J35" i="1"/>
  <c r="J23" i="1" l="1"/>
  <c r="H34" i="1"/>
  <c r="J34" i="1" s="1"/>
  <c r="H31" i="1"/>
  <c r="J31" i="1" s="1"/>
  <c r="J33" i="1"/>
  <c r="H24" i="1"/>
  <c r="J24" i="1" s="1"/>
  <c r="J25" i="1"/>
  <c r="H37" i="1"/>
  <c r="J37" i="1" s="1"/>
  <c r="J38" i="1"/>
  <c r="H16" i="1"/>
  <c r="J16" i="1" s="1"/>
  <c r="J17" i="1"/>
  <c r="H26" i="1"/>
  <c r="J26" i="1" s="1"/>
  <c r="J28" i="1"/>
  <c r="H29" i="1"/>
  <c r="J29" i="1" s="1"/>
  <c r="J30" i="1"/>
  <c r="H18" i="1"/>
  <c r="J18" i="1" s="1"/>
  <c r="J39" i="1" l="1"/>
</calcChain>
</file>

<file path=xl/sharedStrings.xml><?xml version="1.0" encoding="utf-8"?>
<sst xmlns="http://schemas.openxmlformats.org/spreadsheetml/2006/main" count="94" uniqueCount="94">
  <si>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</si>
  <si>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</si>
  <si>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</si>
  <si>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</si>
  <si>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</si>
  <si>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</si>
  <si>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</si>
  <si>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</si>
  <si>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</si>
  <si>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</si>
  <si>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</si>
  <si>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</si>
  <si>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</si>
  <si>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</si>
  <si>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</si>
  <si>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</si>
  <si>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</si>
  <si>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</si>
  <si>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</si>
  <si>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</si>
  <si>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</si>
  <si>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</si>
  <si>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</si>
  <si>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</si>
  <si>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</si>
  <si>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</si>
  <si>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</si>
  <si>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</si>
  <si>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</si>
  <si>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</si>
  <si>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</si>
  <si>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</si>
  <si>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</si>
  <si>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</si>
  <si>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</si>
  <si>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</si>
  <si>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</si>
  <si>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</si>
  <si>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</si>
  <si>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</si>
  <si>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</si>
  <si>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</si>
  <si>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</si>
  <si>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</si>
  <si>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</si>
  <si>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</si>
  <si>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</si>
  <si>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</si>
  <si>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</si>
  <si>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</si>
  <si>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</si>
  <si>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</si>
  <si>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</si>
  <si>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</si>
  <si>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9.2.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</si>
  <si>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</si>
  <si>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</si>
  <si>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</si>
  <si>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</si>
  <si>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</si>
  <si>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</si>
  <si>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</si>
  <si>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</si>
  <si>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</si>
  <si>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</si>
  <si>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</si>
  <si>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</si>
  <si>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</si>
  <si>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</si>
  <si>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</si>
  <si>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</si>
  <si>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</si>
  <si>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</si>
  <si>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</si>
  <si>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</si>
  <si>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</si>
  <si>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</si>
  <si>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</si>
  <si>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1105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</si>
  <si>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</si>
  <si>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</si>
  <si>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</si>
  <si>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</si>
  <si>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</si>
  <si>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Другие вопросы в области физической культуры и спорта</t>
  </si>
  <si>
    <t>% исполнения</t>
  </si>
  <si>
    <t>Кассовое исполнение на 01.01.2017 года</t>
  </si>
  <si>
    <t>Показатели расходов местного бюджета муниципального образования город Петергоф</t>
  </si>
  <si>
    <t>Утвержденный план на 2016 год</t>
  </si>
  <si>
    <t>за 2016 год по разделам и подразделам классификации расходов бюджетов</t>
  </si>
  <si>
    <t>Приложение №3 к Решение Муниципального Совета</t>
  </si>
  <si>
    <t>1.4.</t>
  </si>
  <si>
    <t>1.5.</t>
  </si>
  <si>
    <t>от 20.04.2017г.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</si>
</sst>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distributed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/>
    <xf numFmtId="0" fontId="1" fillId="0" borderId="0" xfId="0" applyFont="1" applyFill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 applyFill="1"/>
    <xf numFmtId="0" fontId="8" fillId="0" borderId="0" xfId="0" applyFont="1"/>
    <xf numFmtId="0" fontId="1" fillId="0" borderId="0" xfId="0" applyFont="1" applyAlignment="1">
      <alignment wrapText="1"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 shrinkToFit="1"/>
    </xf>
    <xf numFmtId="0" fontId="4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164" fontId="2" fillId="0" borderId="3" xfId="0" applyNumberFormat="1" applyFont="1" applyFill="1" applyBorder="1" applyAlignment="1">
      <alignment horizontal="center" vertical="justify" wrapText="1" shrinkToFit="1"/>
    </xf>
    <xf numFmtId="0" fontId="9" fillId="0" borderId="2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7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/>
    <xf numFmtId="0" fontId="10" fillId="0" borderId="5" xfId="0" applyFont="1" applyFill="1" applyBorder="1" applyAlignment="1">
      <alignment horizontal="left" vertical="distributed"/>
    </xf>
    <xf numFmtId="0" fontId="10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distributed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E2" sqref="E2:J2"/>
    </sheetView>
  </sheetViews>
  <sheetFormatPr defaultColWidth="9.140625" defaultRowHeight="15" x14ac:dyDescent="0.25"/>
  <cols>
    <col min="1" max="1" width="12.140625" style="6" customWidth="1"/>
    <col min="2" max="3" width="9.140625" style="7"/>
    <col min="4" max="4" width="30.7109375" style="7" customWidth="1"/>
    <col min="5" max="5" width="11.5703125" style="10" customWidth="1"/>
    <col min="6" max="7" width="0.42578125" style="10" hidden="1" customWidth="1"/>
    <col min="8" max="8" width="15.85546875" style="6" customWidth="1"/>
    <col min="9" max="9" width="14.42578125" style="6" customWidth="1"/>
    <col min="10" max="10" width="11.140625" style="6" customWidth="1"/>
    <col min="11" max="16384" width="9.140625" style="6"/>
  </cols>
  <sheetData>
    <row r="1" spans="1:10" s="32" customFormat="1" x14ac:dyDescent="0.25">
      <c r="B1" s="7"/>
      <c r="C1" s="7"/>
      <c r="D1" s="7"/>
      <c r="E1" s="78" t="s">
        <v>90</v>
      </c>
      <c r="F1" s="78"/>
      <c r="G1" s="78"/>
      <c r="H1" s="78"/>
      <c r="I1" s="78"/>
      <c r="J1" s="78"/>
    </row>
    <row r="2" spans="1:10" x14ac:dyDescent="0.25">
      <c r="A2" s="9"/>
      <c r="B2" s="9"/>
      <c r="C2" s="23"/>
      <c r="D2" s="23"/>
      <c r="E2" s="79" t="s">
        <v>93</v>
      </c>
      <c r="F2" s="79"/>
      <c r="G2" s="79"/>
      <c r="H2" s="79"/>
      <c r="I2" s="79"/>
      <c r="J2" s="79"/>
    </row>
    <row r="3" spans="1:10" s="32" customFormat="1" x14ac:dyDescent="0.25">
      <c r="A3" s="9"/>
      <c r="B3" s="9"/>
      <c r="C3" s="23"/>
      <c r="D3" s="23"/>
      <c r="E3" s="35"/>
      <c r="F3" s="35"/>
      <c r="G3" s="35"/>
      <c r="H3" s="35"/>
      <c r="I3" s="35"/>
      <c r="J3" s="35"/>
    </row>
    <row r="4" spans="1:10" ht="16.149999999999999" customHeight="1" x14ac:dyDescent="0.3">
      <c r="A4" s="80" t="s">
        <v>87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4.25" customHeight="1" x14ac:dyDescent="0.3">
      <c r="A5" s="80" t="s">
        <v>89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32" customFormat="1" ht="14.2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8" customHeight="1" x14ac:dyDescent="0.25">
      <c r="A7" s="36"/>
      <c r="B7" s="36"/>
      <c r="C7" s="36"/>
      <c r="D7" s="36"/>
      <c r="E7" s="36"/>
      <c r="F7" s="36"/>
      <c r="G7" s="36"/>
      <c r="H7" s="36"/>
    </row>
    <row r="8" spans="1:10" ht="15" customHeight="1" x14ac:dyDescent="0.25">
      <c r="A8" s="83" t="s">
        <v>0</v>
      </c>
      <c r="B8" s="38" t="s">
        <v>1</v>
      </c>
      <c r="C8" s="39"/>
      <c r="D8" s="40"/>
      <c r="E8" s="52" t="s">
        <v>73</v>
      </c>
      <c r="F8" s="53"/>
      <c r="G8" s="54"/>
      <c r="H8" s="47" t="s">
        <v>88</v>
      </c>
      <c r="I8" s="81" t="s">
        <v>86</v>
      </c>
      <c r="J8" s="81" t="s">
        <v>85</v>
      </c>
    </row>
    <row r="9" spans="1:10" ht="72" customHeight="1" x14ac:dyDescent="0.25">
      <c r="A9" s="84"/>
      <c r="B9" s="41"/>
      <c r="C9" s="42"/>
      <c r="D9" s="43"/>
      <c r="E9" s="55"/>
      <c r="F9" s="56"/>
      <c r="G9" s="57"/>
      <c r="H9" s="48"/>
      <c r="I9" s="82"/>
      <c r="J9" s="82"/>
    </row>
    <row r="10" spans="1:10" ht="14.25" customHeight="1" x14ac:dyDescent="0.25">
      <c r="A10" s="11" t="s">
        <v>2</v>
      </c>
      <c r="B10" s="44" t="s">
        <v>74</v>
      </c>
      <c r="C10" s="45"/>
      <c r="D10" s="46"/>
      <c r="E10" s="13" t="s">
        <v>3</v>
      </c>
      <c r="F10" s="11"/>
      <c r="G10" s="11"/>
      <c r="H10" s="12">
        <f>SUM(H11:H15)</f>
        <v>38380.199999999997</v>
      </c>
      <c r="I10" s="29">
        <f>SUM(I11:I15)</f>
        <v>37999</v>
      </c>
      <c r="J10" s="27">
        <f t="shared" ref="J10:J15" si="0">I10/H10*100</f>
        <v>99.006779537365631</v>
      </c>
    </row>
    <row r="11" spans="1:10" s="5" customFormat="1" ht="48" customHeight="1" x14ac:dyDescent="0.25">
      <c r="A11" s="14" t="s">
        <v>4</v>
      </c>
      <c r="B11" s="49" t="s">
        <v>5</v>
      </c>
      <c r="C11" s="50"/>
      <c r="D11" s="51"/>
      <c r="E11" s="15" t="s">
        <v>6</v>
      </c>
      <c r="F11" s="14"/>
      <c r="G11" s="14"/>
      <c r="H11" s="16">
        <v>1269.0999999999999</v>
      </c>
      <c r="I11" s="30">
        <v>1269</v>
      </c>
      <c r="J11" s="28">
        <f t="shared" si="0"/>
        <v>99.992120400283667</v>
      </c>
    </row>
    <row r="12" spans="1:10" ht="67.150000000000006" customHeight="1" x14ac:dyDescent="0.25">
      <c r="A12" s="11" t="s">
        <v>7</v>
      </c>
      <c r="B12" s="49" t="s">
        <v>8</v>
      </c>
      <c r="C12" s="50"/>
      <c r="D12" s="51"/>
      <c r="E12" s="13" t="s">
        <v>9</v>
      </c>
      <c r="F12" s="1"/>
      <c r="G12" s="1"/>
      <c r="H12" s="12">
        <v>3575.6</v>
      </c>
      <c r="I12" s="29">
        <v>3558.9</v>
      </c>
      <c r="J12" s="27">
        <f t="shared" si="0"/>
        <v>99.532945519633074</v>
      </c>
    </row>
    <row r="13" spans="1:10" s="3" customFormat="1" ht="93" customHeight="1" x14ac:dyDescent="0.25">
      <c r="A13" s="14" t="s">
        <v>80</v>
      </c>
      <c r="B13" s="49" t="s">
        <v>71</v>
      </c>
      <c r="C13" s="50"/>
      <c r="D13" s="51"/>
      <c r="E13" s="15" t="s">
        <v>12</v>
      </c>
      <c r="F13" s="4"/>
      <c r="G13" s="4"/>
      <c r="H13" s="16">
        <v>26866.3</v>
      </c>
      <c r="I13" s="30">
        <v>26618.3</v>
      </c>
      <c r="J13" s="28">
        <f t="shared" si="0"/>
        <v>99.076910478927132</v>
      </c>
    </row>
    <row r="14" spans="1:10" s="17" customFormat="1" ht="15.75" x14ac:dyDescent="0.25">
      <c r="A14" s="14" t="s">
        <v>91</v>
      </c>
      <c r="B14" s="37" t="s">
        <v>13</v>
      </c>
      <c r="C14" s="37"/>
      <c r="D14" s="37"/>
      <c r="E14" s="15" t="s">
        <v>14</v>
      </c>
      <c r="F14" s="4"/>
      <c r="G14" s="4"/>
      <c r="H14" s="16">
        <v>100</v>
      </c>
      <c r="I14" s="30">
        <v>0</v>
      </c>
      <c r="J14" s="28">
        <f t="shared" si="0"/>
        <v>0</v>
      </c>
    </row>
    <row r="15" spans="1:10" s="3" customFormat="1" ht="16.5" customHeight="1" x14ac:dyDescent="0.25">
      <c r="A15" s="14" t="s">
        <v>92</v>
      </c>
      <c r="B15" s="90" t="s">
        <v>10</v>
      </c>
      <c r="C15" s="90"/>
      <c r="D15" s="90"/>
      <c r="E15" s="15" t="s">
        <v>11</v>
      </c>
      <c r="F15" s="14"/>
      <c r="G15" s="14"/>
      <c r="H15" s="16">
        <v>6569.2</v>
      </c>
      <c r="I15" s="30">
        <v>6552.8</v>
      </c>
      <c r="J15" s="28">
        <f t="shared" si="0"/>
        <v>99.750350118735923</v>
      </c>
    </row>
    <row r="16" spans="1:10" s="3" customFormat="1" ht="33" customHeight="1" x14ac:dyDescent="0.25">
      <c r="A16" s="18" t="s">
        <v>15</v>
      </c>
      <c r="B16" s="71" t="s">
        <v>16</v>
      </c>
      <c r="C16" s="71"/>
      <c r="D16" s="71"/>
      <c r="E16" s="13" t="s">
        <v>17</v>
      </c>
      <c r="F16" s="2"/>
      <c r="G16" s="1"/>
      <c r="H16" s="12">
        <f>SUM(H17)</f>
        <v>622</v>
      </c>
      <c r="I16" s="29">
        <f>SUM(I17)</f>
        <v>620</v>
      </c>
      <c r="J16" s="27">
        <f t="shared" ref="J16:J21" si="1">I16/H16*100</f>
        <v>99.678456591639872</v>
      </c>
    </row>
    <row r="17" spans="1:10" s="3" customFormat="1" ht="63.75" customHeight="1" x14ac:dyDescent="0.25">
      <c r="A17" s="14" t="s">
        <v>18</v>
      </c>
      <c r="B17" s="91" t="s">
        <v>81</v>
      </c>
      <c r="C17" s="91"/>
      <c r="D17" s="91"/>
      <c r="E17" s="15" t="s">
        <v>19</v>
      </c>
      <c r="F17" s="15"/>
      <c r="G17" s="14"/>
      <c r="H17" s="16">
        <v>622</v>
      </c>
      <c r="I17" s="30">
        <v>620</v>
      </c>
      <c r="J17" s="28">
        <f t="shared" si="1"/>
        <v>99.678456591639872</v>
      </c>
    </row>
    <row r="18" spans="1:10" ht="15" customHeight="1" x14ac:dyDescent="0.25">
      <c r="A18" s="18" t="s">
        <v>20</v>
      </c>
      <c r="B18" s="65" t="s">
        <v>21</v>
      </c>
      <c r="C18" s="66"/>
      <c r="D18" s="67"/>
      <c r="E18" s="13" t="s">
        <v>22</v>
      </c>
      <c r="F18" s="13"/>
      <c r="G18" s="1"/>
      <c r="H18" s="12">
        <f>SUM(H19+H20+H21)</f>
        <v>69827</v>
      </c>
      <c r="I18" s="29">
        <f>SUM(I19+I20+I21)</f>
        <v>69282.100000000006</v>
      </c>
      <c r="J18" s="27">
        <f t="shared" si="1"/>
        <v>99.219642831569459</v>
      </c>
    </row>
    <row r="19" spans="1:10" ht="18.75" customHeight="1" x14ac:dyDescent="0.25">
      <c r="A19" s="19" t="s">
        <v>23</v>
      </c>
      <c r="B19" s="87" t="s">
        <v>70</v>
      </c>
      <c r="C19" s="92"/>
      <c r="D19" s="93"/>
      <c r="E19" s="15" t="s">
        <v>69</v>
      </c>
      <c r="F19" s="15"/>
      <c r="G19" s="4"/>
      <c r="H19" s="16">
        <v>1165.2</v>
      </c>
      <c r="I19" s="30">
        <v>1138.2</v>
      </c>
      <c r="J19" s="28">
        <f t="shared" si="1"/>
        <v>97.682801235839349</v>
      </c>
    </row>
    <row r="20" spans="1:10" s="8" customFormat="1" ht="19.5" customHeight="1" x14ac:dyDescent="0.25">
      <c r="A20" s="19" t="s">
        <v>24</v>
      </c>
      <c r="B20" s="87" t="s">
        <v>79</v>
      </c>
      <c r="C20" s="88"/>
      <c r="D20" s="89"/>
      <c r="E20" s="15" t="s">
        <v>72</v>
      </c>
      <c r="F20" s="15"/>
      <c r="G20" s="14"/>
      <c r="H20" s="16">
        <v>68607.5</v>
      </c>
      <c r="I20" s="30">
        <v>68089.600000000006</v>
      </c>
      <c r="J20" s="28">
        <f t="shared" si="1"/>
        <v>99.245126261706091</v>
      </c>
    </row>
    <row r="21" spans="1:10" s="3" customFormat="1" ht="30.75" customHeight="1" x14ac:dyDescent="0.25">
      <c r="A21" s="19" t="s">
        <v>68</v>
      </c>
      <c r="B21" s="91" t="s">
        <v>25</v>
      </c>
      <c r="C21" s="91"/>
      <c r="D21" s="91"/>
      <c r="E21" s="15" t="s">
        <v>26</v>
      </c>
      <c r="F21" s="4"/>
      <c r="G21" s="4"/>
      <c r="H21" s="16">
        <v>54.3</v>
      </c>
      <c r="I21" s="30">
        <v>54.3</v>
      </c>
      <c r="J21" s="28">
        <f t="shared" si="1"/>
        <v>100</v>
      </c>
    </row>
    <row r="22" spans="1:10" s="8" customFormat="1" ht="32.25" customHeight="1" x14ac:dyDescent="0.2">
      <c r="A22" s="18" t="s">
        <v>65</v>
      </c>
      <c r="B22" s="44" t="s">
        <v>61</v>
      </c>
      <c r="C22" s="85"/>
      <c r="D22" s="86"/>
      <c r="E22" s="13" t="s">
        <v>64</v>
      </c>
      <c r="F22" s="11"/>
      <c r="G22" s="11"/>
      <c r="H22" s="12">
        <f>H23</f>
        <v>190943.6</v>
      </c>
      <c r="I22" s="29">
        <f>I23</f>
        <v>140333.20000000001</v>
      </c>
      <c r="J22" s="27">
        <f t="shared" ref="J22:J28" si="2">I22/H22*100</f>
        <v>73.494581646098638</v>
      </c>
    </row>
    <row r="23" spans="1:10" s="3" customFormat="1" ht="15" customHeight="1" x14ac:dyDescent="0.25">
      <c r="A23" s="18" t="s">
        <v>62</v>
      </c>
      <c r="B23" s="65" t="s">
        <v>66</v>
      </c>
      <c r="C23" s="66"/>
      <c r="D23" s="67"/>
      <c r="E23" s="13" t="s">
        <v>27</v>
      </c>
      <c r="F23" s="1"/>
      <c r="G23" s="1"/>
      <c r="H23" s="12">
        <v>190943.6</v>
      </c>
      <c r="I23" s="29">
        <v>140333.20000000001</v>
      </c>
      <c r="J23" s="27">
        <f t="shared" si="2"/>
        <v>73.494581646098638</v>
      </c>
    </row>
    <row r="24" spans="1:10" ht="18" customHeight="1" x14ac:dyDescent="0.25">
      <c r="A24" s="18" t="s">
        <v>28</v>
      </c>
      <c r="B24" s="65" t="s">
        <v>29</v>
      </c>
      <c r="C24" s="66"/>
      <c r="D24" s="67"/>
      <c r="E24" s="13" t="s">
        <v>30</v>
      </c>
      <c r="F24" s="1"/>
      <c r="G24" s="1"/>
      <c r="H24" s="12">
        <f t="shared" ref="H24:I24" si="3">H25</f>
        <v>320.8</v>
      </c>
      <c r="I24" s="29">
        <f t="shared" si="3"/>
        <v>320.60000000000002</v>
      </c>
      <c r="J24" s="27">
        <f t="shared" si="2"/>
        <v>99.937655860349125</v>
      </c>
    </row>
    <row r="25" spans="1:10" s="3" customFormat="1" ht="34.5" customHeight="1" x14ac:dyDescent="0.25">
      <c r="A25" s="19" t="s">
        <v>31</v>
      </c>
      <c r="B25" s="49" t="s">
        <v>32</v>
      </c>
      <c r="C25" s="50"/>
      <c r="D25" s="51"/>
      <c r="E25" s="15" t="s">
        <v>33</v>
      </c>
      <c r="F25" s="4"/>
      <c r="G25" s="4"/>
      <c r="H25" s="16">
        <v>320.8</v>
      </c>
      <c r="I25" s="30">
        <v>320.60000000000002</v>
      </c>
      <c r="J25" s="28">
        <f t="shared" si="2"/>
        <v>99.937655860349125</v>
      </c>
    </row>
    <row r="26" spans="1:10" ht="17.25" customHeight="1" x14ac:dyDescent="0.25">
      <c r="A26" s="11" t="s">
        <v>34</v>
      </c>
      <c r="B26" s="72" t="s">
        <v>35</v>
      </c>
      <c r="C26" s="73"/>
      <c r="D26" s="74"/>
      <c r="E26" s="13" t="s">
        <v>36</v>
      </c>
      <c r="F26" s="11"/>
      <c r="G26" s="11"/>
      <c r="H26" s="12">
        <f>SUM(H27+H28)</f>
        <v>6559.2</v>
      </c>
      <c r="I26" s="29">
        <f>SUM(I27+I28)</f>
        <v>6492.9</v>
      </c>
      <c r="J26" s="25">
        <f t="shared" si="2"/>
        <v>98.989206000731784</v>
      </c>
    </row>
    <row r="27" spans="1:10" ht="30.75" customHeight="1" x14ac:dyDescent="0.25">
      <c r="A27" s="14" t="s">
        <v>37</v>
      </c>
      <c r="B27" s="75" t="s">
        <v>76</v>
      </c>
      <c r="C27" s="76"/>
      <c r="D27" s="77"/>
      <c r="E27" s="15" t="s">
        <v>75</v>
      </c>
      <c r="F27" s="14"/>
      <c r="G27" s="14"/>
      <c r="H27" s="16">
        <v>232.5</v>
      </c>
      <c r="I27" s="30">
        <v>189.4</v>
      </c>
      <c r="J27" s="26">
        <f t="shared" si="2"/>
        <v>81.462365591397855</v>
      </c>
    </row>
    <row r="28" spans="1:10" ht="19.5" customHeight="1" x14ac:dyDescent="0.25">
      <c r="A28" s="20" t="s">
        <v>77</v>
      </c>
      <c r="B28" s="49" t="s">
        <v>38</v>
      </c>
      <c r="C28" s="50"/>
      <c r="D28" s="51"/>
      <c r="E28" s="15" t="s">
        <v>39</v>
      </c>
      <c r="F28" s="14"/>
      <c r="G28" s="14"/>
      <c r="H28" s="16">
        <v>6326.7</v>
      </c>
      <c r="I28" s="30">
        <v>6303.5</v>
      </c>
      <c r="J28" s="28">
        <f t="shared" si="2"/>
        <v>99.633300140673654</v>
      </c>
    </row>
    <row r="29" spans="1:10" ht="17.25" customHeight="1" x14ac:dyDescent="0.25">
      <c r="A29" s="11" t="s">
        <v>40</v>
      </c>
      <c r="B29" s="71" t="s">
        <v>82</v>
      </c>
      <c r="C29" s="71"/>
      <c r="D29" s="71"/>
      <c r="E29" s="13" t="s">
        <v>41</v>
      </c>
      <c r="F29" s="11"/>
      <c r="G29" s="1"/>
      <c r="H29" s="12">
        <f>H30</f>
        <v>20746.900000000001</v>
      </c>
      <c r="I29" s="29">
        <f>I30</f>
        <v>20743.5</v>
      </c>
      <c r="J29" s="27">
        <f t="shared" ref="J29:J38" si="4">I29/H29*100</f>
        <v>99.983612009505023</v>
      </c>
    </row>
    <row r="30" spans="1:10" ht="16.5" customHeight="1" x14ac:dyDescent="0.25">
      <c r="A30" s="4" t="s">
        <v>42</v>
      </c>
      <c r="B30" s="37" t="s">
        <v>43</v>
      </c>
      <c r="C30" s="37"/>
      <c r="D30" s="37"/>
      <c r="E30" s="15" t="s">
        <v>44</v>
      </c>
      <c r="F30" s="4"/>
      <c r="G30" s="4"/>
      <c r="H30" s="16">
        <v>20746.900000000001</v>
      </c>
      <c r="I30" s="30">
        <v>20743.5</v>
      </c>
      <c r="J30" s="28">
        <f t="shared" si="4"/>
        <v>99.983612009505023</v>
      </c>
    </row>
    <row r="31" spans="1:10" s="3" customFormat="1" ht="18.75" customHeight="1" x14ac:dyDescent="0.25">
      <c r="A31" s="11" t="s">
        <v>45</v>
      </c>
      <c r="B31" s="65" t="s">
        <v>46</v>
      </c>
      <c r="C31" s="66"/>
      <c r="D31" s="67"/>
      <c r="E31" s="11">
        <v>1000</v>
      </c>
      <c r="F31" s="11"/>
      <c r="G31" s="11"/>
      <c r="H31" s="12">
        <f>SUM(H32+H33)</f>
        <v>20587.899999999998</v>
      </c>
      <c r="I31" s="29">
        <f>SUM(I32+I33)</f>
        <v>20176.2</v>
      </c>
      <c r="J31" s="27">
        <f t="shared" si="4"/>
        <v>98.000281718873723</v>
      </c>
    </row>
    <row r="32" spans="1:10" ht="19.5" customHeight="1" x14ac:dyDescent="0.25">
      <c r="A32" s="14" t="s">
        <v>47</v>
      </c>
      <c r="B32" s="72" t="s">
        <v>63</v>
      </c>
      <c r="C32" s="73"/>
      <c r="D32" s="74"/>
      <c r="E32" s="14">
        <v>1003</v>
      </c>
      <c r="F32" s="14"/>
      <c r="G32" s="14"/>
      <c r="H32" s="16">
        <v>770.8</v>
      </c>
      <c r="I32" s="30">
        <v>770.7</v>
      </c>
      <c r="J32" s="28">
        <f t="shared" si="4"/>
        <v>99.987026466009354</v>
      </c>
    </row>
    <row r="33" spans="1:11" s="3" customFormat="1" ht="15.6" customHeight="1" x14ac:dyDescent="0.25">
      <c r="A33" s="14" t="s">
        <v>67</v>
      </c>
      <c r="B33" s="68" t="s">
        <v>48</v>
      </c>
      <c r="C33" s="69"/>
      <c r="D33" s="70"/>
      <c r="E33" s="14">
        <v>1004</v>
      </c>
      <c r="F33" s="4"/>
      <c r="G33" s="4"/>
      <c r="H33" s="16">
        <v>19817.099999999999</v>
      </c>
      <c r="I33" s="30">
        <v>19405.5</v>
      </c>
      <c r="J33" s="28">
        <f t="shared" si="4"/>
        <v>97.923005888853581</v>
      </c>
    </row>
    <row r="34" spans="1:11" ht="18" customHeight="1" x14ac:dyDescent="0.25">
      <c r="A34" s="11" t="s">
        <v>49</v>
      </c>
      <c r="B34" s="71" t="s">
        <v>50</v>
      </c>
      <c r="C34" s="71"/>
      <c r="D34" s="71"/>
      <c r="E34" s="13" t="s">
        <v>51</v>
      </c>
      <c r="F34" s="11"/>
      <c r="G34" s="11"/>
      <c r="H34" s="12">
        <f>SUM(H35+H36)</f>
        <v>17615.300000000003</v>
      </c>
      <c r="I34" s="29">
        <f>SUM(I35+I36)</f>
        <v>16934.600000000002</v>
      </c>
      <c r="J34" s="27">
        <f t="shared" si="4"/>
        <v>96.135745630219176</v>
      </c>
    </row>
    <row r="35" spans="1:11" ht="17.25" customHeight="1" x14ac:dyDescent="0.25">
      <c r="A35" s="14" t="s">
        <v>52</v>
      </c>
      <c r="B35" s="62" t="s">
        <v>83</v>
      </c>
      <c r="C35" s="63"/>
      <c r="D35" s="64"/>
      <c r="E35" s="15" t="s">
        <v>53</v>
      </c>
      <c r="F35" s="14"/>
      <c r="G35" s="14"/>
      <c r="H35" s="16">
        <v>17546.400000000001</v>
      </c>
      <c r="I35" s="30">
        <v>16865.7</v>
      </c>
      <c r="J35" s="28">
        <f t="shared" si="4"/>
        <v>96.120571741211876</v>
      </c>
    </row>
    <row r="36" spans="1:11" ht="31.5" customHeight="1" x14ac:dyDescent="0.25">
      <c r="A36" s="14" t="s">
        <v>54</v>
      </c>
      <c r="B36" s="62" t="s">
        <v>84</v>
      </c>
      <c r="C36" s="63"/>
      <c r="D36" s="64"/>
      <c r="E36" s="15" t="s">
        <v>78</v>
      </c>
      <c r="F36" s="14"/>
      <c r="G36" s="14"/>
      <c r="H36" s="16">
        <v>68.900000000000006</v>
      </c>
      <c r="I36" s="30">
        <v>68.900000000000006</v>
      </c>
      <c r="J36" s="28">
        <f t="shared" si="4"/>
        <v>100</v>
      </c>
    </row>
    <row r="37" spans="1:11" ht="15.75" x14ac:dyDescent="0.25">
      <c r="A37" s="11" t="s">
        <v>55</v>
      </c>
      <c r="B37" s="44" t="s">
        <v>56</v>
      </c>
      <c r="C37" s="45"/>
      <c r="D37" s="46"/>
      <c r="E37" s="11">
        <v>1200</v>
      </c>
      <c r="F37" s="11"/>
      <c r="G37" s="11"/>
      <c r="H37" s="12">
        <f t="shared" ref="H37:I37" si="5">SUM(H38)</f>
        <v>1458.5</v>
      </c>
      <c r="I37" s="29">
        <f t="shared" si="5"/>
        <v>1458.5</v>
      </c>
      <c r="J37" s="27">
        <f t="shared" si="4"/>
        <v>100</v>
      </c>
    </row>
    <row r="38" spans="1:11" ht="15" customHeight="1" x14ac:dyDescent="0.25">
      <c r="A38" s="14" t="s">
        <v>57</v>
      </c>
      <c r="B38" s="59" t="s">
        <v>58</v>
      </c>
      <c r="C38" s="60"/>
      <c r="D38" s="61"/>
      <c r="E38" s="15" t="s">
        <v>59</v>
      </c>
      <c r="F38" s="14"/>
      <c r="G38" s="4"/>
      <c r="H38" s="16">
        <v>1458.5</v>
      </c>
      <c r="I38" s="30">
        <v>1458.5</v>
      </c>
      <c r="J38" s="28">
        <f t="shared" si="4"/>
        <v>100</v>
      </c>
    </row>
    <row r="39" spans="1:11" x14ac:dyDescent="0.25">
      <c r="A39" s="58" t="s">
        <v>60</v>
      </c>
      <c r="B39" s="58"/>
      <c r="C39" s="58"/>
      <c r="D39" s="58"/>
      <c r="E39" s="58"/>
      <c r="F39" s="58"/>
      <c r="G39" s="58"/>
      <c r="H39" s="12">
        <f>SUM(H10+H16+H18+H22+H24+H26+H29+H31+H34+H37)</f>
        <v>367061.4</v>
      </c>
      <c r="I39" s="29">
        <f>SUM(I10+I16+I18+I22+I24+I26+I29+I31+I34+I37)</f>
        <v>314360.60000000003</v>
      </c>
      <c r="J39" s="27">
        <f t="shared" ref="J39" si="6">I39/H39*100</f>
        <v>85.642511034938579</v>
      </c>
    </row>
    <row r="40" spans="1:11" x14ac:dyDescent="0.25">
      <c r="B40" s="9"/>
      <c r="C40" s="9"/>
    </row>
    <row r="41" spans="1:11" x14ac:dyDescent="0.25">
      <c r="B41" s="9"/>
      <c r="C41" s="9"/>
    </row>
    <row r="42" spans="1:11" x14ac:dyDescent="0.25">
      <c r="A42" s="33"/>
      <c r="B42" s="34"/>
      <c r="C42" s="34"/>
      <c r="D42" s="34"/>
      <c r="E42" s="34"/>
      <c r="F42" s="34"/>
      <c r="G42" s="34"/>
      <c r="H42" s="31"/>
      <c r="I42" s="32"/>
      <c r="J42" s="31"/>
      <c r="K42" s="24"/>
    </row>
    <row r="43" spans="1:11" x14ac:dyDescent="0.25">
      <c r="B43" s="9"/>
      <c r="C43" s="9"/>
    </row>
    <row r="44" spans="1:11" x14ac:dyDescent="0.25">
      <c r="B44" s="9"/>
      <c r="C44" s="9"/>
      <c r="D44" s="21"/>
    </row>
    <row r="45" spans="1:11" x14ac:dyDescent="0.25">
      <c r="B45" s="9"/>
      <c r="C45" s="9"/>
      <c r="D45" s="22"/>
    </row>
    <row r="46" spans="1:11" x14ac:dyDescent="0.25">
      <c r="B46" s="9"/>
      <c r="C46" s="9"/>
      <c r="D46" s="22"/>
    </row>
    <row r="47" spans="1:11" x14ac:dyDescent="0.25">
      <c r="B47" s="9"/>
      <c r="C47" s="9"/>
      <c r="D47" s="22"/>
    </row>
    <row r="48" spans="1:11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</sheetData>
  <mergeCells count="42">
    <mergeCell ref="I8:I9"/>
    <mergeCell ref="J8:J9"/>
    <mergeCell ref="A8:A9"/>
    <mergeCell ref="B28:D28"/>
    <mergeCell ref="B18:D18"/>
    <mergeCell ref="B22:D22"/>
    <mergeCell ref="B20:D20"/>
    <mergeCell ref="B15:D15"/>
    <mergeCell ref="B16:D16"/>
    <mergeCell ref="B17:D17"/>
    <mergeCell ref="B19:D19"/>
    <mergeCell ref="B23:D23"/>
    <mergeCell ref="B21:D21"/>
    <mergeCell ref="B24:D24"/>
    <mergeCell ref="B25:D25"/>
    <mergeCell ref="E1:J1"/>
    <mergeCell ref="E2:J2"/>
    <mergeCell ref="A6:J6"/>
    <mergeCell ref="A4:J4"/>
    <mergeCell ref="A5:J5"/>
    <mergeCell ref="B31:D31"/>
    <mergeCell ref="B33:D33"/>
    <mergeCell ref="B34:D34"/>
    <mergeCell ref="B32:D32"/>
    <mergeCell ref="B26:D26"/>
    <mergeCell ref="B27:D27"/>
    <mergeCell ref="B29:D29"/>
    <mergeCell ref="B30:D30"/>
    <mergeCell ref="A39:G39"/>
    <mergeCell ref="B37:D37"/>
    <mergeCell ref="B38:D38"/>
    <mergeCell ref="B35:D35"/>
    <mergeCell ref="B36:D36"/>
    <mergeCell ref="A7:H7"/>
    <mergeCell ref="B14:D14"/>
    <mergeCell ref="B8:D9"/>
    <mergeCell ref="B10:D10"/>
    <mergeCell ref="H8:H9"/>
    <mergeCell ref="B13:D13"/>
    <mergeCell ref="B11:D11"/>
    <mergeCell ref="B12:D12"/>
    <mergeCell ref="E8:G9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2017-03-14T14:01:16Z</cp:lastPrinted>
  <dcterms:created xsi:type="dcterms:W3CDTF">2011-06-28T07:51:13Z</dcterms:created>
  <dcterms:modified xsi:type="dcterms:W3CDTF">2017-04-21T08:23:02Z</dcterms:modified>
</cp:coreProperties>
</file>